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1 Assessment" sheetId="2" state="visible" r:id="rId4"/>
    <sheet name="2 Descriptions" sheetId="3" state="visible" r:id="rId5"/>
    <sheet name="3 By function" sheetId="4" state="visible" r:id="rId6"/>
    <sheet name="4 Trajectory"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<sst xmlns="http://schemas.openxmlformats.org/spreadsheetml/2006/main" count="183" uniqueCount="128">
  <si>
    <t xml:space="preserve">Buyer-Side Value Governance Self-Assessment, Workbook</t>
  </si>
  <si>
    <t xml:space="preserve">Five questions about how your organization buys, scored 1 to 5, with a record of why. September 2026.</t>
  </si>
  <si>
    <t xml:space="preserve">Part of The Value Standard. Published by Value Lattice, valuelattice.com. Licensed CC BY 4.0: use it, adapt it and issue it under your own name, keeping the attribution line so the next reader can find the current copy.</t>
  </si>
  <si>
    <t xml:space="preserve">HOW TO USE THIS WORKBOOK</t>
  </si>
  <si>
    <t xml:space="preserve">1. Go to the tab '1 Assessment'. For each of the five questions, read the five descriptions on the tab '2 Descriptions' and enter the score (1 to 5) that describes what actually happens on a typical significant technology purchase. Not what the policy says. Not the best-run purchase you can remember. If two descriptions fit, take the lower one.</t>
  </si>
  <si>
    <t xml:space="preserve">2. In the Evidence column, name one document, record or recent purchase that would show a colleague why you chose that score. If you cannot name one, lower the score by one level. A score with no evidence behind it is an opinion about your organization.</t>
  </si>
  <si>
    <t xml:space="preserve">3. The total, the stage and the lowest-score rule calculate automatically. Read the stage and the next move on the tab '1 Assessment'.</t>
  </si>
  <si>
    <t xml:space="preserve">4. If Procurement, Finance and the requesting function score separately, use one column each on the tab '3 By function'. The lowest of the three is the real score; the gap between them is the size of the difference between what the organization believes about its purchasing and what actually happens.</t>
  </si>
  <si>
    <t xml:space="preserve">5. Score again in six months on the tab '4 Trajectory'. The second entry is where a change, or the absence of one, becomes visible.</t>
  </si>
  <si>
    <t xml:space="preserve">CELLS TO EDIT</t>
  </si>
  <si>
    <t xml:space="preserve">Yellow cells are yours. Everything else is calculated. The example values already in the yellow cells are illustrative; replace them with your own.</t>
  </si>
  <si>
    <t xml:space="preserve">THE LOWEST-SCORE RULE</t>
  </si>
  <si>
    <t xml:space="preserve">Your stage cannot be more than one level above your lowest single score. A profile of 5, 5, 5, 5 and 1 adds to 21, but an organization that measures nothing after signature is not value governed. If your lowest score is 1, your stage is at most Stage 2. If it is 2, your stage is at most Stage 3.</t>
  </si>
  <si>
    <t xml:space="preserve">CURRENT COPY</t>
  </si>
  <si>
    <t xml:space="preserve">This workbook is maintained; check valuelattice.com/instruments/ for the current copy before you issue it. The companion Word document carries the full descriptions and the reading notes.</t>
  </si>
  <si>
    <t xml:space="preserve">Buyer-Side Value Governance Self-Assessment</t>
  </si>
  <si>
    <t xml:space="preserve">Enter a score of 1 to 5 in each yellow cell, and name the evidence beside it. Descriptions are on the tab '2 Descriptions'.</t>
  </si>
  <si>
    <t xml:space="preserve">Organization:</t>
  </si>
  <si>
    <t xml:space="preserve">Example Ltd</t>
  </si>
  <si>
    <t xml:space="preserve">Scored by:</t>
  </si>
  <si>
    <t xml:space="preserve">Procurement, Finance and IT together</t>
  </si>
  <si>
    <t xml:space="preserve">Date:</t>
  </si>
  <si>
    <t xml:space="preserve">2026-09-08</t>
  </si>
  <si>
    <t xml:space="preserve">#</t>
  </si>
  <si>
    <t xml:space="preserve">Question</t>
  </si>
  <si>
    <t xml:space="preserve">Score (1 to 5)</t>
  </si>
  <si>
    <t xml:space="preserve">Evidence you named (a document, a record or a recent purchase)</t>
  </si>
  <si>
    <t xml:space="preserve">Description you chose</t>
  </si>
  <si>
    <t xml:space="preserve">Q1</t>
  </si>
  <si>
    <t xml:space="preserve">When is value defined?</t>
  </si>
  <si>
    <t xml:space="preserve">Business case template, section 2: benefits are listed after shortlist, drawing on vendor proposals</t>
  </si>
  <si>
    <t xml:space="preserve">Q2</t>
  </si>
  <si>
    <t xml:space="preserve">Who holds the evaluation?</t>
  </si>
  <si>
    <t xml:space="preserve">Evaluation criteria for the CRM renewal were agreed by the sponsor and the account team during the demo cycle</t>
  </si>
  <si>
    <t xml:space="preserve">Q3</t>
  </si>
  <si>
    <t xml:space="preserve">How is value defined?</t>
  </si>
  <si>
    <t xml:space="preserve">Last three business cases each quantify benefits differently; no common baseline field</t>
  </si>
  <si>
    <t xml:space="preserve">Q4</t>
  </si>
  <si>
    <t xml:space="preserve">What must vendors supply?</t>
  </si>
  <si>
    <t xml:space="preserve">RFP responses arrive in vendor format; case studies accepted without checking baseline or source</t>
  </si>
  <si>
    <t xml:space="preserve">Q5</t>
  </si>
  <si>
    <t xml:space="preserve">What happens after signature?</t>
  </si>
  <si>
    <t xml:space="preserve">Post-signature: contract filed with the business case; no re-measurement on any purchase in the last two years</t>
  </si>
  <si>
    <t xml:space="preserve">Total (out of 25)</t>
  </si>
  <si>
    <t xml:space="preserve">Lowest single score</t>
  </si>
  <si>
    <t xml:space="preserve">Stage by total</t>
  </si>
  <si>
    <t xml:space="preserve">Stage number by total</t>
  </si>
  <si>
    <t xml:space="preserve">Ceiling from lowest score</t>
  </si>
  <si>
    <t xml:space="preserve">Stage number after the rule</t>
  </si>
  <si>
    <t xml:space="preserve">Your stage</t>
  </si>
  <si>
    <t xml:space="preserve">Lowest-score rule applied?</t>
  </si>
  <si>
    <t xml:space="preserve">What it means</t>
  </si>
  <si>
    <t xml:space="preserve">Next move</t>
  </si>
  <si>
    <t xml:space="preserve">Work on first</t>
  </si>
  <si>
    <t xml:space="preserve">Yellow cells are yours. The example values are illustrative; replace them with your own. Rows 14 to 24 calculate.</t>
  </si>
  <si>
    <t xml:space="preserve">From The Value Standard by Michael Brey. Published by Value Lattice, valuelattice.com. Licensed CC BY 4.0.</t>
  </si>
  <si>
    <t xml:space="preserve">Score descriptions</t>
  </si>
  <si>
    <t xml:space="preserve">Choose the description that matches what actually happens. If two fit, take the lower score.</t>
  </si>
  <si>
    <t xml:space="preserve">Score</t>
  </si>
  <si>
    <t xml:space="preserve">Description</t>
  </si>
  <si>
    <t xml:space="preserve">It is not written down. The purchase is justified by need, by budget availability or by the vendor's proposal.</t>
  </si>
  <si>
    <t xml:space="preserve">At what point in a purchase does the organization write down what the purchase is for, in terms that could later be checked?</t>
  </si>
  <si>
    <t xml:space="preserve">It is written down after selection, usually in the business case that accompanies the contract for signature.</t>
  </si>
  <si>
    <t xml:space="preserve">It is written down during evaluation, after vendors have been shortlisted, and it draws on what the vendors proposed.</t>
  </si>
  <si>
    <t xml:space="preserve">It is written down at requirements definition, before vendors are shortlisted, but vendors can still reshape it during evaluation.</t>
  </si>
  <si>
    <t xml:space="preserve">It is written down before any vendor is contacted, with a named metric and a baseline, and vendors respond to it rather than propose against it.</t>
  </si>
  <si>
    <t xml:space="preserve">The vendor. Their proposal sets the terms of comparison and their business case is the one that circulates.</t>
  </si>
  <si>
    <t xml:space="preserve">Who decides what counts as evidence of value on this purchase, and can a vendor change that?</t>
  </si>
  <si>
    <t xml:space="preserve">The sponsoring executive or the requesting team, purchase by purchase, using whatever criteria seem relevant at the time.</t>
  </si>
  <si>
    <t xml:space="preserve">A shared decision between the requesting team, Procurement and Finance, with criteria agreed for each purchase but not carried between purchases.</t>
  </si>
  <si>
    <t xml:space="preserve">The organization defines the evaluation process and the required inputs, but the weighting and the acceptance threshold are still settled during the purchase.</t>
  </si>
  <si>
    <t xml:space="preserve">The organization issues the criteria, the evidence requirements and the acceptance threshold before vendor contact, and every vendor is measured against the same issued document.</t>
  </si>
  <si>
    <t xml:space="preserve">Price. Value means a lower cost than the alternative or a discount against list.</t>
  </si>
  <si>
    <t xml:space="preserve">When the organization says a purchase delivered value, what does that word refer to?</t>
  </si>
  <si>
    <t xml:space="preserve">Price and a general sense of performance. Value means it cost less and people are reasonably satisfied.</t>
  </si>
  <si>
    <t xml:space="preserve">A business case exists with quantified benefits, but each business case uses its own logic and two purchases cannot be compared.</t>
  </si>
  <si>
    <t xml:space="preserve">Value drivers are defined and partly standardized across purchases, so most business cases share a structure, but baselines are not always recorded.</t>
  </si>
  <si>
    <t xml:space="preserve">Value is a named metric with a recorded baseline, a measurement method and a period, stated in the same form on every significant purchase, so purchases can be compared with each other and with their own later results.</t>
  </si>
  <si>
    <t xml:space="preserve">Nothing specific. The vendor's narrative, case studies and calculator are accepted as presented.</t>
  </si>
  <si>
    <t xml:space="preserve">What is a vendor required to give you before a claim about value counts in the evaluation?</t>
  </si>
  <si>
    <t xml:space="preserve">A response to an RFP or RFQ, in the vendor's own structure, with whatever supporting material the vendor chooses.</t>
  </si>
  <si>
    <t xml:space="preserve">A structured proposal in the buyer's format, but value claims inside it are not held to an evidence standard and cannot be compared between vendors.</t>
  </si>
  <si>
    <t xml:space="preserve">A defined response format with some standard fields for value claims, so responses are broadly comparable, but the evidence behind a claim is not tested before scoring.</t>
  </si>
  <si>
    <t xml:space="preserve">A buyer-issued Request for Value, or equivalent, in which every value claim must attach to the buyer's metric, carry admissible evidence and follow a stated format, and a claim without evidence is not scored at all.</t>
  </si>
  <si>
    <t xml:space="preserve">Nothing. The business case is filed with the contract and not opened again.</t>
  </si>
  <si>
    <t xml:space="preserve">Once the contract is signed, who measures whether the value arrived, against what, and what happens if it did not?</t>
  </si>
  <si>
    <t xml:space="preserve">Operational KPIs are tracked, such as uptime, tickets or usage, but they are not the metrics the purchase was justified on.</t>
  </si>
  <si>
    <t xml:space="preserve">Periodic reviews take place with the vendor, and value is discussed, but there is no baseline to measure against and no consequence attached.</t>
  </si>
  <si>
    <t xml:space="preserve">Performance is managed against defined measures with a named owner, and shortfalls are raised with the vendor, but the measures were set after signature rather than carried in from the evaluation.</t>
  </si>
  <si>
    <t xml:space="preserve">The metric, the baseline and the measurement method from the evaluation are carried into the contract, re-measured on a schedule by a named owner, and a shortfall triggers a defined response. The record survives the people who made the purchase.</t>
  </si>
  <si>
    <t xml:space="preserve">Stages</t>
  </si>
  <si>
    <t xml:space="preserve">From</t>
  </si>
  <si>
    <t xml:space="preserve">To</t>
  </si>
  <si>
    <t xml:space="preserve">Stage</t>
  </si>
  <si>
    <t xml:space="preserve">Stage 1, Price governed</t>
  </si>
  <si>
    <t xml:space="preserve">Value is not defined anywhere it can be checked. Purchases are governed by price and by the vendor's account of what they do.</t>
  </si>
  <si>
    <t xml:space="preserve">Start with one sentence rather than a policy. Before the next significant purchase, write down the metric it is meant to move, the number it is at now, and how you will measure it later. Put that sentence in front of every vendor before they propose.</t>
  </si>
  <si>
    <t xml:space="preserve">Stage 2, Vendor governed</t>
  </si>
  <si>
    <t xml:space="preserve">Value is discussed, but the vendor's proposal supplies the terms, and nothing carries from one purchase to the next.</t>
  </si>
  <si>
    <t xml:space="preserve">Same first move as Stage 1: one written sentence per purchase, issued before vendor contact, naming the metric, the baseline and the measurement method.</t>
  </si>
  <si>
    <t xml:space="preserve">Stage 3, Informed</t>
  </si>
  <si>
    <t xml:space="preserve">The organization has data and business cases. It does not have a standard, so each purchase is evaluated on its own logic and none is re-measured against it.</t>
  </si>
  <si>
    <t xml:space="preserve">Standardize the shape of a value claim across purchases so that two can be compared, and require the baseline to be recorded on every one. The Evidence Checklist at valuelattice.com/instruments/ is the shortest route.</t>
  </si>
  <si>
    <t xml:space="preserve">Stage 4, Structured</t>
  </si>
  <si>
    <t xml:space="preserve">Value is defined and evaluation is consistent. The gap is at the two ends: criteria are still shaped during the purchase, and results are not measured against the original baseline.</t>
  </si>
  <si>
    <t xml:space="preserve">Issue the criteria before vendor contact, and carry the metric, baseline and measurement method from the evaluation into the contract with a named re-measurement owner. The RFV pack at valuelattice.com/instruments/ is built for exactly that.</t>
  </si>
  <si>
    <t xml:space="preserve">Stage 5, Value governed</t>
  </si>
  <si>
    <t xml:space="preserve">The buyer states what value means before vendor contact, requires evidence, records the baseline, carries it into the contract and measures against it afterward.</t>
  </si>
  <si>
    <t xml:space="preserve">Look at the last four purchases that reached their first re-measurement. If none showed a shortfall, either the estimates were conservative or the re-measurement is not being done in earnest. Both are worth knowing.</t>
  </si>
  <si>
    <t xml:space="preserve">Scores by function</t>
  </si>
  <si>
    <t xml:space="preserve">Have Procurement, Finance and the requesting function score separately, then lay the three side by side. The lowest score is the real one.</t>
  </si>
  <si>
    <t xml:space="preserve">Procurement</t>
  </si>
  <si>
    <t xml:space="preserve">Finance</t>
  </si>
  <si>
    <t xml:space="preserve">Requesting function</t>
  </si>
  <si>
    <t xml:space="preserve">Lowest</t>
  </si>
  <si>
    <t xml:space="preserve">Spread</t>
  </si>
  <si>
    <t xml:space="preserve">Where the answers disagree</t>
  </si>
  <si>
    <t xml:space="preserve">Total</t>
  </si>
  <si>
    <t xml:space="preserve">Stage by lowest total</t>
  </si>
  <si>
    <t xml:space="preserve">Yellow cells are yours. Example values are illustrative.</t>
  </si>
  <si>
    <t xml:space="preserve">Trajectory</t>
  </si>
  <si>
    <t xml:space="preserve">Score again in six months on the same five questions. One row per scoring. The second row is where a change, or the absence of one, becomes visible.</t>
  </si>
  <si>
    <t xml:space="preserve">Date</t>
  </si>
  <si>
    <t xml:space="preserve">Note</t>
  </si>
  <si>
    <t xml:space="preserve">Baseline, scored jointly</t>
  </si>
  <si>
    <t xml:space="preserve">2027-03-08</t>
  </si>
  <si>
    <t xml:space="preserve">Next scoring due</t>
  </si>
  <si>
    <t xml:space="preserve">Yellow cells are yours. The first row is an example.</t>
  </si>
</sst>
</file>

<file path=xl/styles.xml><?xml version="1.0" encoding="utf-8"?>
<styleSheet xmlns="http://schemas.openxmlformats.org/spreadsheetml/2006/main">
  <numFmts count="1">
    <numFmt numFmtId="164" formatCode="General"/>
  </numFmts>
  <fonts count="17">
    <font>
      <sz val="11"/>
      <color theme="1"/>
      <name val="Calibri"/>
      <family val="2"/>
      <charset val="1"/>
    </font>
    <font>
      <sz val="10"/>
      <name val="Arial"/>
      <family val="0"/>
    </font>
    <font>
      <sz val="10"/>
      <name val="Arial"/>
      <family val="0"/>
    </font>
    <font>
      <sz val="10"/>
      <name val="Arial"/>
      <family val="0"/>
    </font>
    <font>
      <b val="true"/>
      <sz val="16"/>
      <color rgb="FF1F4E79"/>
      <name val="Arial"/>
      <family val="0"/>
      <charset val="1"/>
    </font>
    <font>
      <i val="true"/>
      <sz val="11"/>
      <color rgb="FF595959"/>
      <name val="Arial"/>
      <family val="0"/>
      <charset val="1"/>
    </font>
    <font>
      <sz val="10"/>
      <color rgb="FF595959"/>
      <name val="Arial"/>
      <family val="0"/>
      <charset val="1"/>
    </font>
    <font>
      <sz val="11"/>
      <name val="Arial"/>
      <family val="0"/>
      <charset val="1"/>
    </font>
    <font>
      <b val="true"/>
      <sz val="11"/>
      <color rgb="FF1F4E79"/>
      <name val="Arial"/>
      <family val="0"/>
      <charset val="1"/>
    </font>
    <font>
      <sz val="11"/>
      <color theme="1"/>
      <name val="Arial"/>
      <family val="0"/>
      <charset val="1"/>
    </font>
    <font>
      <b val="true"/>
      <sz val="11"/>
      <name val="Arial"/>
      <family val="0"/>
      <charset val="1"/>
    </font>
    <font>
      <b val="true"/>
      <sz val="11"/>
      <color rgb="FFFFFFFF"/>
      <name val="Arial"/>
      <family val="0"/>
      <charset val="1"/>
    </font>
    <font>
      <b val="true"/>
      <sz val="12"/>
      <name val="Arial"/>
      <family val="0"/>
      <charset val="1"/>
    </font>
    <font>
      <sz val="9"/>
      <color rgb="FF595959"/>
      <name val="Arial"/>
      <family val="0"/>
      <charset val="1"/>
    </font>
    <font>
      <b val="true"/>
      <sz val="14"/>
      <color rgb="FF1F4E79"/>
      <name val="Arial"/>
      <family val="0"/>
      <charset val="1"/>
    </font>
    <font>
      <i val="true"/>
      <sz val="9"/>
      <color rgb="FF595959"/>
      <name val="Arial"/>
      <family val="0"/>
      <charset val="1"/>
    </font>
    <font>
      <b val="true"/>
      <sz val="12"/>
      <color rgb="FF1F4E79"/>
      <name val="Arial"/>
      <family val="0"/>
      <charset val="1"/>
    </font>
  </fonts>
  <fills count="4">
    <fill>
      <patternFill patternType="none"/>
    </fill>
    <fill>
      <patternFill patternType="gray125"/>
    </fill>
    <fill>
      <patternFill patternType="solid">
        <fgColor rgb="FFFFF7D6"/>
        <bgColor rgb="FFFFFFFF"/>
      </patternFill>
    </fill>
    <fill>
      <patternFill patternType="solid">
        <fgColor rgb="FF1F4E79"/>
        <bgColor rgb="FF003366"/>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false" applyProtection="false">
      <alignment horizontal="general" vertical="bottom" textRotation="0" wrapText="false" indent="0" shrinkToFit="false"/>
      <protection locked="true" hidden="false"/>
    </xf>
    <xf numFmtId="164" fontId="11" fillId="3" borderId="1" xfId="0" applyFont="true" applyBorder="true" applyAlignment="true" applyProtection="false">
      <alignment horizontal="general" vertical="top"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4" fontId="12" fillId="2" borderId="1" xfId="0" applyFont="true" applyBorder="true" applyAlignment="true" applyProtection="false">
      <alignment horizontal="general" vertical="top" textRotation="0" wrapText="true" indent="0" shrinkToFit="false"/>
      <protection locked="true" hidden="false"/>
    </xf>
    <xf numFmtId="164" fontId="9" fillId="2" borderId="1" xfId="0" applyFont="true" applyBorder="true" applyAlignment="true" applyProtection="false">
      <alignment horizontal="general" vertical="top" textRotation="0" wrapText="true" indent="0" shrinkToFit="false"/>
      <protection locked="true" hidden="false"/>
    </xf>
    <xf numFmtId="164" fontId="13" fillId="0" borderId="1" xfId="0" applyFont="true" applyBorder="true" applyAlignment="true" applyProtection="false">
      <alignment horizontal="general" vertical="top" textRotation="0" wrapText="true" indent="0" shrinkToFit="false"/>
      <protection locked="true" hidden="false"/>
    </xf>
    <xf numFmtId="164" fontId="14"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0" fillId="0" borderId="1" xfId="0" applyFont="true" applyBorder="true" applyAlignment="true" applyProtection="false">
      <alignment horizontal="center" vertical="top" textRotation="0" wrapText="fals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4" fontId="15" fillId="0" borderId="1" xfId="0" applyFont="true" applyBorder="true" applyAlignment="true" applyProtection="false">
      <alignment horizontal="general" vertical="top" textRotation="0" wrapText="tru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7D6"/>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003300"/>
      <rgbColor rgb="FF333300"/>
      <rgbColor rgb="FF993300"/>
      <rgbColor rgb="FF993366"/>
      <rgbColor rgb="FF1F4E7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9"/>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110"/>
  </cols>
  <sheetData>
    <row r="1" customFormat="false" ht="19.7" hidden="false" customHeight="false" outlineLevel="0" collapsed="false">
      <c r="A1" s="1" t="s">
        <v>0</v>
      </c>
    </row>
    <row r="2" customFormat="false" ht="15" hidden="false" customHeight="false" outlineLevel="0" collapsed="false">
      <c r="A2" s="2" t="s">
        <v>1</v>
      </c>
    </row>
    <row r="3" customFormat="false" ht="23.85" hidden="false" customHeight="false" outlineLevel="0" collapsed="false">
      <c r="A3" s="3" t="s">
        <v>2</v>
      </c>
    </row>
    <row r="4" customFormat="false" ht="15" hidden="false" customHeight="false" outlineLevel="0" collapsed="false">
      <c r="A4" s="4"/>
    </row>
    <row r="5" customFormat="false" ht="15" hidden="false" customHeight="false" outlineLevel="0" collapsed="false">
      <c r="A5" s="5" t="s">
        <v>3</v>
      </c>
    </row>
    <row r="6" customFormat="false" ht="39.55" hidden="false" customHeight="false" outlineLevel="0" collapsed="false">
      <c r="A6" s="4" t="s">
        <v>4</v>
      </c>
    </row>
    <row r="7" customFormat="false" ht="39.55" hidden="false" customHeight="false" outlineLevel="0" collapsed="false">
      <c r="A7" s="4" t="s">
        <v>5</v>
      </c>
    </row>
    <row r="8" customFormat="false" ht="26.85" hidden="false" customHeight="false" outlineLevel="0" collapsed="false">
      <c r="A8" s="4" t="s">
        <v>6</v>
      </c>
    </row>
    <row r="9" customFormat="false" ht="39.55" hidden="false" customHeight="false" outlineLevel="0" collapsed="false">
      <c r="A9" s="4" t="s">
        <v>7</v>
      </c>
    </row>
    <row r="10" customFormat="false" ht="26.85" hidden="false" customHeight="false" outlineLevel="0" collapsed="false">
      <c r="A10" s="4" t="s">
        <v>8</v>
      </c>
    </row>
    <row r="11" customFormat="false" ht="15" hidden="false" customHeight="false" outlineLevel="0" collapsed="false">
      <c r="A11" s="4"/>
    </row>
    <row r="12" customFormat="false" ht="15" hidden="false" customHeight="false" outlineLevel="0" collapsed="false">
      <c r="A12" s="5" t="s">
        <v>9</v>
      </c>
    </row>
    <row r="13" customFormat="false" ht="26.85" hidden="false" customHeight="false" outlineLevel="0" collapsed="false">
      <c r="A13" s="4" t="s">
        <v>10</v>
      </c>
    </row>
    <row r="14" customFormat="false" ht="15" hidden="false" customHeight="false" outlineLevel="0" collapsed="false">
      <c r="A14" s="4"/>
    </row>
    <row r="15" customFormat="false" ht="15" hidden="false" customHeight="false" outlineLevel="0" collapsed="false">
      <c r="A15" s="5" t="s">
        <v>11</v>
      </c>
    </row>
    <row r="16" customFormat="false" ht="39.55" hidden="false" customHeight="false" outlineLevel="0" collapsed="false">
      <c r="A16" s="4" t="s">
        <v>12</v>
      </c>
    </row>
    <row r="17" customFormat="false" ht="15" hidden="false" customHeight="false" outlineLevel="0" collapsed="false">
      <c r="A17" s="4"/>
    </row>
    <row r="18" customFormat="false" ht="15" hidden="false" customHeight="false" outlineLevel="0" collapsed="false">
      <c r="A18" s="5" t="s">
        <v>13</v>
      </c>
    </row>
    <row r="19" customFormat="false" ht="26.85" hidden="false" customHeight="false" outlineLevel="0" collapsed="false">
      <c r="A19" s="4" t="s">
        <v>14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6"/>
    <col collapsed="false" customWidth="true" hidden="false" outlineLevel="0" max="2" min="2" style="0" width="30"/>
    <col collapsed="false" customWidth="true" hidden="false" outlineLevel="0" max="3" min="3" style="0" width="9"/>
    <col collapsed="false" customWidth="true" hidden="false" outlineLevel="0" max="4" min="4" style="0" width="60"/>
    <col collapsed="false" customWidth="true" hidden="false" outlineLevel="0" max="5" min="5" style="0" width="50"/>
  </cols>
  <sheetData>
    <row r="1" customFormat="false" ht="19.7" hidden="false" customHeight="false" outlineLevel="0" collapsed="false">
      <c r="A1" s="6" t="s">
        <v>15</v>
      </c>
      <c r="B1" s="7"/>
      <c r="C1" s="7"/>
      <c r="D1" s="7"/>
      <c r="E1" s="7"/>
    </row>
    <row r="2" customFormat="false" ht="15" hidden="false" customHeight="false" outlineLevel="0" collapsed="false">
      <c r="A2" s="8" t="s">
        <v>16</v>
      </c>
      <c r="B2" s="7"/>
      <c r="C2" s="7"/>
      <c r="D2" s="7"/>
      <c r="E2" s="7"/>
    </row>
    <row r="3" customFormat="false" ht="15" hidden="false" customHeight="false" outlineLevel="0" collapsed="false">
      <c r="A3" s="9" t="s">
        <v>17</v>
      </c>
      <c r="B3" s="10" t="s">
        <v>18</v>
      </c>
      <c r="C3" s="7"/>
      <c r="D3" s="7"/>
      <c r="E3" s="7"/>
    </row>
    <row r="4" customFormat="false" ht="15" hidden="false" customHeight="false" outlineLevel="0" collapsed="false">
      <c r="A4" s="9" t="s">
        <v>19</v>
      </c>
      <c r="B4" s="10" t="s">
        <v>20</v>
      </c>
      <c r="C4" s="7"/>
      <c r="D4" s="7"/>
      <c r="E4" s="7"/>
    </row>
    <row r="5" customFormat="false" ht="15" hidden="false" customHeight="false" outlineLevel="0" collapsed="false">
      <c r="A5" s="9" t="s">
        <v>21</v>
      </c>
      <c r="B5" s="10" t="s">
        <v>22</v>
      </c>
      <c r="C5" s="7"/>
      <c r="D5" s="7"/>
      <c r="E5" s="7"/>
    </row>
    <row r="6" customFormat="false" ht="15" hidden="false" customHeight="false" outlineLevel="0" collapsed="false">
      <c r="A6" s="7"/>
      <c r="B6" s="7"/>
      <c r="C6" s="7"/>
      <c r="D6" s="7"/>
      <c r="E6" s="7"/>
    </row>
    <row r="7" customFormat="false" ht="26.85" hidden="false" customHeight="false" outlineLevel="0" collapsed="false">
      <c r="A7" s="11" t="s">
        <v>23</v>
      </c>
      <c r="B7" s="11" t="s">
        <v>24</v>
      </c>
      <c r="C7" s="11" t="s">
        <v>25</v>
      </c>
      <c r="D7" s="11" t="s">
        <v>26</v>
      </c>
      <c r="E7" s="11" t="s">
        <v>27</v>
      </c>
    </row>
    <row r="8" customFormat="false" ht="26.85" hidden="false" customHeight="false" outlineLevel="0" collapsed="false">
      <c r="A8" s="12" t="s">
        <v>28</v>
      </c>
      <c r="B8" s="12" t="s">
        <v>29</v>
      </c>
      <c r="C8" s="13" t="n">
        <v>3</v>
      </c>
      <c r="D8" s="14" t="s">
        <v>30</v>
      </c>
      <c r="E8" s="15" t="str">
        <f aca="false">IFERROR(INDEX('2 Descriptions'!$D$5:$D$29,MATCH(1,INDEX(('2 Descriptions'!$A$5:$A$29=A8)*('2 Descriptions'!$C$5:$C$29=C8),0),0)),"Enter a score of 1 to 5")</f>
        <v>It is written down during evaluation, after vendors have been shortlisted, and it draws on what the vendors proposed.</v>
      </c>
    </row>
    <row r="9" customFormat="false" ht="26.85" hidden="false" customHeight="false" outlineLevel="0" collapsed="false">
      <c r="A9" s="12" t="s">
        <v>31</v>
      </c>
      <c r="B9" s="12" t="s">
        <v>32</v>
      </c>
      <c r="C9" s="13" t="n">
        <v>2</v>
      </c>
      <c r="D9" s="14" t="s">
        <v>33</v>
      </c>
      <c r="E9" s="15" t="str">
        <f aca="false">IFERROR(INDEX('2 Descriptions'!$D$5:$D$29,MATCH(1,INDEX(('2 Descriptions'!$A$5:$A$29=A9)*('2 Descriptions'!$C$5:$C$29=C9),0),0)),"Enter a score of 1 to 5")</f>
        <v>The sponsoring executive or the requesting team, purchase by purchase, using whatever criteria seem relevant at the time.</v>
      </c>
    </row>
    <row r="10" customFormat="false" ht="26.85" hidden="false" customHeight="false" outlineLevel="0" collapsed="false">
      <c r="A10" s="12" t="s">
        <v>34</v>
      </c>
      <c r="B10" s="12" t="s">
        <v>35</v>
      </c>
      <c r="C10" s="13" t="n">
        <v>3</v>
      </c>
      <c r="D10" s="14" t="s">
        <v>36</v>
      </c>
      <c r="E10" s="15" t="str">
        <f aca="false">IFERROR(INDEX('2 Descriptions'!$D$5:$D$29,MATCH(1,INDEX(('2 Descriptions'!$A$5:$A$29=A10)*('2 Descriptions'!$C$5:$C$29=C10),0),0)),"Enter a score of 1 to 5")</f>
        <v>A business case exists with quantified benefits, but each business case uses its own logic and two purchases cannot be compared.</v>
      </c>
    </row>
    <row r="11" customFormat="false" ht="26.85" hidden="false" customHeight="false" outlineLevel="0" collapsed="false">
      <c r="A11" s="12" t="s">
        <v>37</v>
      </c>
      <c r="B11" s="12" t="s">
        <v>38</v>
      </c>
      <c r="C11" s="13" t="n">
        <v>2</v>
      </c>
      <c r="D11" s="14" t="s">
        <v>39</v>
      </c>
      <c r="E11" s="15" t="str">
        <f aca="false">IFERROR(INDEX('2 Descriptions'!$D$5:$D$29,MATCH(1,INDEX(('2 Descriptions'!$A$5:$A$29=A11)*('2 Descriptions'!$C$5:$C$29=C11),0),0)),"Enter a score of 1 to 5")</f>
        <v>A response to an RFP or RFQ, in the vendor's own structure, with whatever supporting material the vendor chooses.</v>
      </c>
    </row>
    <row r="12" customFormat="false" ht="26.85" hidden="false" customHeight="false" outlineLevel="0" collapsed="false">
      <c r="A12" s="12" t="s">
        <v>40</v>
      </c>
      <c r="B12" s="12" t="s">
        <v>41</v>
      </c>
      <c r="C12" s="13" t="n">
        <v>1</v>
      </c>
      <c r="D12" s="14" t="s">
        <v>42</v>
      </c>
      <c r="E12" s="15" t="str">
        <f aca="false">IFERROR(INDEX('2 Descriptions'!$D$5:$D$29,MATCH(1,INDEX(('2 Descriptions'!$A$5:$A$29=A12)*('2 Descriptions'!$C$5:$C$29=C12),0),0)),"Enter a score of 1 to 5")</f>
        <v>Nothing. The business case is filed with the contract and not opened again.</v>
      </c>
    </row>
    <row r="13" customFormat="false" ht="15" hidden="false" customHeight="false" outlineLevel="0" collapsed="false">
      <c r="A13" s="7"/>
      <c r="B13" s="7"/>
      <c r="C13" s="7"/>
      <c r="D13" s="7"/>
      <c r="E13" s="7"/>
    </row>
    <row r="14" customFormat="false" ht="17.35" hidden="false" customHeight="false" outlineLevel="0" collapsed="false">
      <c r="A14" s="7"/>
      <c r="B14" s="9" t="s">
        <v>43</v>
      </c>
      <c r="C14" s="16" t="n">
        <f aca="false">SUM(C8:C12)</f>
        <v>11</v>
      </c>
      <c r="D14" s="16"/>
      <c r="E14" s="16"/>
    </row>
    <row r="15" customFormat="false" ht="15" hidden="false" customHeight="false" outlineLevel="0" collapsed="false">
      <c r="A15" s="7"/>
      <c r="B15" s="9" t="s">
        <v>44</v>
      </c>
      <c r="C15" s="17" t="n">
        <f aca="false">MIN(C8:C12)</f>
        <v>1</v>
      </c>
      <c r="D15" s="17"/>
      <c r="E15" s="17"/>
    </row>
    <row r="16" customFormat="false" ht="15" hidden="false" customHeight="false" outlineLevel="0" collapsed="false">
      <c r="A16" s="7"/>
      <c r="B16" s="9" t="s">
        <v>45</v>
      </c>
      <c r="C16" s="17" t="str">
        <f aca="false">IFERROR(INDEX('2 Descriptions'!$C$33:$C$37,MATCH(C14,'2 Descriptions'!$A$33:$A$37,1)),"")</f>
        <v>Stage 2, Vendor governed</v>
      </c>
      <c r="D16" s="17"/>
      <c r="E16" s="17"/>
    </row>
    <row r="17" customFormat="false" ht="15" hidden="false" customHeight="false" outlineLevel="0" collapsed="false">
      <c r="A17" s="7"/>
      <c r="B17" s="9" t="s">
        <v>46</v>
      </c>
      <c r="C17" s="17" t="n">
        <f aca="false">IFERROR(MATCH(C14,'2 Descriptions'!$A$33:$A$37,1),"")</f>
        <v>2</v>
      </c>
      <c r="D17" s="17"/>
      <c r="E17" s="17"/>
    </row>
    <row r="18" customFormat="false" ht="15" hidden="false" customHeight="false" outlineLevel="0" collapsed="false">
      <c r="A18" s="7"/>
      <c r="B18" s="9" t="s">
        <v>47</v>
      </c>
      <c r="C18" s="17" t="n">
        <f aca="false">IF(COUNT(C8:C12)=5,MIN(5,C15+1),"")</f>
        <v>2</v>
      </c>
      <c r="D18" s="17"/>
      <c r="E18" s="17"/>
    </row>
    <row r="19" customFormat="false" ht="15" hidden="false" customHeight="false" outlineLevel="0" collapsed="false">
      <c r="A19" s="7"/>
      <c r="B19" s="9" t="s">
        <v>48</v>
      </c>
      <c r="C19" s="17" t="n">
        <f aca="false">IF(COUNT(C8:C12)=5,MIN(C17,C18),"")</f>
        <v>2</v>
      </c>
      <c r="D19" s="17"/>
      <c r="E19" s="17"/>
    </row>
    <row r="20" customFormat="false" ht="17.35" hidden="false" customHeight="false" outlineLevel="0" collapsed="false">
      <c r="A20" s="7"/>
      <c r="B20" s="9" t="s">
        <v>49</v>
      </c>
      <c r="C20" s="16" t="str">
        <f aca="false">IF(COUNT(C8:C12)=5,INDEX('2 Descriptions'!$C$33:$C$37,C19),"Complete all five scores")</f>
        <v>Stage 2, Vendor governed</v>
      </c>
      <c r="D20" s="16"/>
      <c r="E20" s="16"/>
    </row>
    <row r="21" customFormat="false" ht="45" hidden="false" customHeight="true" outlineLevel="0" collapsed="false">
      <c r="A21" s="7"/>
      <c r="B21" s="9" t="s">
        <v>50</v>
      </c>
      <c r="C21" s="17" t="str">
        <f aca="false">IF(COUNT(C8:C12)&lt;5,"",IF(C19&lt;C17,"Yes. Your total reaches "&amp;C16&amp;", but your lowest score caps you at "&amp;C20&amp;".","No. Your total and your lowest score agree."))</f>
        <v>No. Your total and your lowest score agree.</v>
      </c>
      <c r="D21" s="17"/>
      <c r="E21" s="17"/>
    </row>
    <row r="22" customFormat="false" ht="45" hidden="false" customHeight="true" outlineLevel="0" collapsed="false">
      <c r="A22" s="7"/>
      <c r="B22" s="9" t="s">
        <v>51</v>
      </c>
      <c r="C22" s="17" t="str">
        <f aca="false">IF(COUNT(C8:C12)=5,INDEX('2 Descriptions'!$D$33:$D$37,C19),"")</f>
        <v>Value is discussed, but the vendor's proposal supplies the terms, and nothing carries from one purchase to the next.</v>
      </c>
      <c r="D22" s="17"/>
      <c r="E22" s="17"/>
    </row>
    <row r="23" customFormat="false" ht="45" hidden="false" customHeight="true" outlineLevel="0" collapsed="false">
      <c r="A23" s="7"/>
      <c r="B23" s="9" t="s">
        <v>52</v>
      </c>
      <c r="C23" s="17" t="str">
        <f aca="false">IF(COUNT(C8:C12)=5,INDEX('2 Descriptions'!$E$33:$E$37,C19),"")</f>
        <v>Same first move as Stage 1: one written sentence per purchase, issued before vendor contact, naming the metric, the baseline and the measurement method.</v>
      </c>
      <c r="D23" s="17"/>
      <c r="E23" s="17"/>
    </row>
    <row r="24" customFormat="false" ht="15" hidden="false" customHeight="false" outlineLevel="0" collapsed="false">
      <c r="A24" s="7"/>
      <c r="B24" s="9" t="s">
        <v>53</v>
      </c>
      <c r="C24" s="17" t="str">
        <f aca="false">IF(COUNT(C8:C12)=5,"Question "&amp;MATCH(C15,C8:C12,0)&amp;": "&amp;INDEX(B8:B12,MATCH(C15,C8:C12,0)),"")</f>
        <v>Question 5: What happens after signature?</v>
      </c>
      <c r="D24" s="17"/>
      <c r="E24" s="17"/>
    </row>
    <row r="25" customFormat="false" ht="15" hidden="false" customHeight="false" outlineLevel="0" collapsed="false">
      <c r="A25" s="7"/>
      <c r="B25" s="7"/>
      <c r="C25" s="7"/>
      <c r="D25" s="7"/>
      <c r="E25" s="7"/>
    </row>
    <row r="26" customFormat="false" ht="15" hidden="false" customHeight="false" outlineLevel="0" collapsed="false">
      <c r="A26" s="18" t="s">
        <v>54</v>
      </c>
      <c r="B26" s="7"/>
      <c r="C26" s="7"/>
      <c r="D26" s="7"/>
      <c r="E26" s="7"/>
    </row>
    <row r="27" customFormat="false" ht="15" hidden="false" customHeight="false" outlineLevel="0" collapsed="false">
      <c r="A27" s="19" t="s">
        <v>55</v>
      </c>
      <c r="B27" s="7"/>
      <c r="C27" s="7"/>
      <c r="D27" s="7"/>
      <c r="E27" s="7"/>
    </row>
  </sheetData>
  <mergeCells count="11">
    <mergeCell ref="C14:E14"/>
    <mergeCell ref="C15:E15"/>
    <mergeCell ref="C16:E16"/>
    <mergeCell ref="C17:E17"/>
    <mergeCell ref="C18:E18"/>
    <mergeCell ref="C19:E19"/>
    <mergeCell ref="C20:E20"/>
    <mergeCell ref="C21:E21"/>
    <mergeCell ref="C22:E22"/>
    <mergeCell ref="C23:E23"/>
    <mergeCell ref="C24:E24"/>
  </mergeCells>
  <dataValidations count="1">
    <dataValidation allowBlank="true" error="Enter a whole number from 1 to 5." errorStyle="stop" errorTitle="Score" operator="between" showDropDown="false" showErrorMessage="true" showInputMessage="false" sqref="C8:C12" type="whole">
      <formula1>1</formula1>
      <formula2>5</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3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6"/>
    <col collapsed="false" customWidth="true" hidden="false" outlineLevel="0" max="2" min="2" style="0" width="28"/>
    <col collapsed="false" customWidth="true" hidden="false" outlineLevel="0" max="3" min="3" style="0" width="8"/>
    <col collapsed="false" customWidth="true" hidden="false" outlineLevel="0" max="4" min="4" style="0" width="95"/>
    <col collapsed="false" customWidth="true" hidden="false" outlineLevel="0" max="5" min="5" style="0" width="70"/>
  </cols>
  <sheetData>
    <row r="1" customFormat="false" ht="17.35" hidden="false" customHeight="false" outlineLevel="0" collapsed="false">
      <c r="A1" s="20" t="s">
        <v>56</v>
      </c>
      <c r="B1" s="7"/>
      <c r="C1" s="7"/>
      <c r="D1" s="7"/>
      <c r="E1" s="7"/>
    </row>
    <row r="2" customFormat="false" ht="15" hidden="false" customHeight="false" outlineLevel="0" collapsed="false">
      <c r="A2" s="8" t="s">
        <v>57</v>
      </c>
      <c r="B2" s="7"/>
      <c r="C2" s="7"/>
      <c r="D2" s="7"/>
      <c r="E2" s="7"/>
    </row>
    <row r="3" customFormat="false" ht="15" hidden="false" customHeight="false" outlineLevel="0" collapsed="false">
      <c r="A3" s="7"/>
      <c r="B3" s="7"/>
      <c r="C3" s="7"/>
      <c r="D3" s="7"/>
      <c r="E3" s="7"/>
    </row>
    <row r="4" customFormat="false" ht="15" hidden="false" customHeight="false" outlineLevel="0" collapsed="false">
      <c r="A4" s="11" t="s">
        <v>23</v>
      </c>
      <c r="B4" s="11" t="s">
        <v>24</v>
      </c>
      <c r="C4" s="11" t="s">
        <v>58</v>
      </c>
      <c r="D4" s="11" t="s">
        <v>59</v>
      </c>
      <c r="E4" s="7"/>
    </row>
    <row r="5" customFormat="false" ht="26.85" hidden="false" customHeight="false" outlineLevel="0" collapsed="false">
      <c r="A5" s="12" t="s">
        <v>28</v>
      </c>
      <c r="B5" s="12" t="s">
        <v>29</v>
      </c>
      <c r="C5" s="21" t="n">
        <v>1</v>
      </c>
      <c r="D5" s="22" t="s">
        <v>60</v>
      </c>
      <c r="E5" s="7"/>
    </row>
    <row r="6" customFormat="false" ht="43.25" hidden="false" customHeight="false" outlineLevel="0" collapsed="false">
      <c r="A6" s="12" t="s">
        <v>28</v>
      </c>
      <c r="B6" s="23" t="s">
        <v>61</v>
      </c>
      <c r="C6" s="21" t="n">
        <v>2</v>
      </c>
      <c r="D6" s="22" t="s">
        <v>62</v>
      </c>
      <c r="E6" s="7"/>
    </row>
    <row r="7" customFormat="false" ht="26.85" hidden="false" customHeight="false" outlineLevel="0" collapsed="false">
      <c r="A7" s="12" t="s">
        <v>28</v>
      </c>
      <c r="B7" s="12"/>
      <c r="C7" s="21" t="n">
        <v>3</v>
      </c>
      <c r="D7" s="22" t="s">
        <v>63</v>
      </c>
      <c r="E7" s="7"/>
    </row>
    <row r="8" customFormat="false" ht="26.85" hidden="false" customHeight="false" outlineLevel="0" collapsed="false">
      <c r="A8" s="12" t="s">
        <v>28</v>
      </c>
      <c r="B8" s="12"/>
      <c r="C8" s="21" t="n">
        <v>4</v>
      </c>
      <c r="D8" s="22" t="s">
        <v>64</v>
      </c>
      <c r="E8" s="7"/>
    </row>
    <row r="9" customFormat="false" ht="26.85" hidden="false" customHeight="false" outlineLevel="0" collapsed="false">
      <c r="A9" s="12" t="s">
        <v>28</v>
      </c>
      <c r="B9" s="12"/>
      <c r="C9" s="21" t="n">
        <v>5</v>
      </c>
      <c r="D9" s="22" t="s">
        <v>65</v>
      </c>
      <c r="E9" s="7"/>
    </row>
    <row r="10" customFormat="false" ht="26.85" hidden="false" customHeight="false" outlineLevel="0" collapsed="false">
      <c r="A10" s="12" t="s">
        <v>31</v>
      </c>
      <c r="B10" s="12" t="s">
        <v>32</v>
      </c>
      <c r="C10" s="21" t="n">
        <v>1</v>
      </c>
      <c r="D10" s="22" t="s">
        <v>66</v>
      </c>
      <c r="E10" s="7"/>
    </row>
    <row r="11" customFormat="false" ht="32.8" hidden="false" customHeight="false" outlineLevel="0" collapsed="false">
      <c r="A11" s="12" t="s">
        <v>31</v>
      </c>
      <c r="B11" s="23" t="s">
        <v>67</v>
      </c>
      <c r="C11" s="21" t="n">
        <v>2</v>
      </c>
      <c r="D11" s="22" t="s">
        <v>68</v>
      </c>
      <c r="E11" s="7"/>
    </row>
    <row r="12" customFormat="false" ht="26.85" hidden="false" customHeight="false" outlineLevel="0" collapsed="false">
      <c r="A12" s="12" t="s">
        <v>31</v>
      </c>
      <c r="B12" s="12"/>
      <c r="C12" s="21" t="n">
        <v>3</v>
      </c>
      <c r="D12" s="22" t="s">
        <v>69</v>
      </c>
      <c r="E12" s="7"/>
    </row>
    <row r="13" customFormat="false" ht="26.85" hidden="false" customHeight="false" outlineLevel="0" collapsed="false">
      <c r="A13" s="12" t="s">
        <v>31</v>
      </c>
      <c r="B13" s="12"/>
      <c r="C13" s="21" t="n">
        <v>4</v>
      </c>
      <c r="D13" s="22" t="s">
        <v>70</v>
      </c>
      <c r="E13" s="7"/>
    </row>
    <row r="14" customFormat="false" ht="26.85" hidden="false" customHeight="false" outlineLevel="0" collapsed="false">
      <c r="A14" s="12" t="s">
        <v>31</v>
      </c>
      <c r="B14" s="12"/>
      <c r="C14" s="21" t="n">
        <v>5</v>
      </c>
      <c r="D14" s="22" t="s">
        <v>71</v>
      </c>
      <c r="E14" s="7"/>
    </row>
    <row r="15" customFormat="false" ht="15" hidden="false" customHeight="false" outlineLevel="0" collapsed="false">
      <c r="A15" s="12" t="s">
        <v>34</v>
      </c>
      <c r="B15" s="12" t="s">
        <v>35</v>
      </c>
      <c r="C15" s="21" t="n">
        <v>1</v>
      </c>
      <c r="D15" s="22" t="s">
        <v>72</v>
      </c>
      <c r="E15" s="7"/>
    </row>
    <row r="16" customFormat="false" ht="32.8" hidden="false" customHeight="false" outlineLevel="0" collapsed="false">
      <c r="A16" s="12" t="s">
        <v>34</v>
      </c>
      <c r="B16" s="23" t="s">
        <v>73</v>
      </c>
      <c r="C16" s="21" t="n">
        <v>2</v>
      </c>
      <c r="D16" s="22" t="s">
        <v>74</v>
      </c>
      <c r="E16" s="7"/>
    </row>
    <row r="17" customFormat="false" ht="26.85" hidden="false" customHeight="false" outlineLevel="0" collapsed="false">
      <c r="A17" s="12" t="s">
        <v>34</v>
      </c>
      <c r="B17" s="12"/>
      <c r="C17" s="21" t="n">
        <v>3</v>
      </c>
      <c r="D17" s="22" t="s">
        <v>75</v>
      </c>
      <c r="E17" s="7"/>
    </row>
    <row r="18" customFormat="false" ht="26.85" hidden="false" customHeight="false" outlineLevel="0" collapsed="false">
      <c r="A18" s="12" t="s">
        <v>34</v>
      </c>
      <c r="B18" s="12"/>
      <c r="C18" s="21" t="n">
        <v>4</v>
      </c>
      <c r="D18" s="22" t="s">
        <v>76</v>
      </c>
      <c r="E18" s="7"/>
    </row>
    <row r="19" customFormat="false" ht="39.55" hidden="false" customHeight="false" outlineLevel="0" collapsed="false">
      <c r="A19" s="12" t="s">
        <v>34</v>
      </c>
      <c r="B19" s="12"/>
      <c r="C19" s="21" t="n">
        <v>5</v>
      </c>
      <c r="D19" s="22" t="s">
        <v>77</v>
      </c>
      <c r="E19" s="7"/>
    </row>
    <row r="20" customFormat="false" ht="26.85" hidden="false" customHeight="false" outlineLevel="0" collapsed="false">
      <c r="A20" s="12" t="s">
        <v>37</v>
      </c>
      <c r="B20" s="12" t="s">
        <v>38</v>
      </c>
      <c r="C20" s="21" t="n">
        <v>1</v>
      </c>
      <c r="D20" s="22" t="s">
        <v>78</v>
      </c>
      <c r="E20" s="7"/>
    </row>
    <row r="21" customFormat="false" ht="32.8" hidden="false" customHeight="false" outlineLevel="0" collapsed="false">
      <c r="A21" s="12" t="s">
        <v>37</v>
      </c>
      <c r="B21" s="23" t="s">
        <v>79</v>
      </c>
      <c r="C21" s="21" t="n">
        <v>2</v>
      </c>
      <c r="D21" s="22" t="s">
        <v>80</v>
      </c>
      <c r="E21" s="7"/>
    </row>
    <row r="22" customFormat="false" ht="26.85" hidden="false" customHeight="false" outlineLevel="0" collapsed="false">
      <c r="A22" s="12" t="s">
        <v>37</v>
      </c>
      <c r="B22" s="12"/>
      <c r="C22" s="21" t="n">
        <v>3</v>
      </c>
      <c r="D22" s="22" t="s">
        <v>81</v>
      </c>
      <c r="E22" s="7"/>
    </row>
    <row r="23" customFormat="false" ht="26.85" hidden="false" customHeight="false" outlineLevel="0" collapsed="false">
      <c r="A23" s="12" t="s">
        <v>37</v>
      </c>
      <c r="B23" s="12"/>
      <c r="C23" s="21" t="n">
        <v>4</v>
      </c>
      <c r="D23" s="22" t="s">
        <v>82</v>
      </c>
      <c r="E23" s="7"/>
    </row>
    <row r="24" customFormat="false" ht="39.55" hidden="false" customHeight="false" outlineLevel="0" collapsed="false">
      <c r="A24" s="12" t="s">
        <v>37</v>
      </c>
      <c r="B24" s="12"/>
      <c r="C24" s="21" t="n">
        <v>5</v>
      </c>
      <c r="D24" s="22" t="s">
        <v>83</v>
      </c>
      <c r="E24" s="7"/>
    </row>
    <row r="25" customFormat="false" ht="26.85" hidden="false" customHeight="false" outlineLevel="0" collapsed="false">
      <c r="A25" s="12" t="s">
        <v>40</v>
      </c>
      <c r="B25" s="12" t="s">
        <v>41</v>
      </c>
      <c r="C25" s="21" t="n">
        <v>1</v>
      </c>
      <c r="D25" s="22" t="s">
        <v>84</v>
      </c>
      <c r="E25" s="7"/>
    </row>
    <row r="26" customFormat="false" ht="43.25" hidden="false" customHeight="false" outlineLevel="0" collapsed="false">
      <c r="A26" s="12" t="s">
        <v>40</v>
      </c>
      <c r="B26" s="23" t="s">
        <v>85</v>
      </c>
      <c r="C26" s="21" t="n">
        <v>2</v>
      </c>
      <c r="D26" s="22" t="s">
        <v>86</v>
      </c>
      <c r="E26" s="7"/>
    </row>
    <row r="27" customFormat="false" ht="26.85" hidden="false" customHeight="false" outlineLevel="0" collapsed="false">
      <c r="A27" s="12" t="s">
        <v>40</v>
      </c>
      <c r="B27" s="12"/>
      <c r="C27" s="21" t="n">
        <v>3</v>
      </c>
      <c r="D27" s="22" t="s">
        <v>87</v>
      </c>
      <c r="E27" s="7"/>
    </row>
    <row r="28" customFormat="false" ht="26.85" hidden="false" customHeight="false" outlineLevel="0" collapsed="false">
      <c r="A28" s="12" t="s">
        <v>40</v>
      </c>
      <c r="B28" s="12"/>
      <c r="C28" s="21" t="n">
        <v>4</v>
      </c>
      <c r="D28" s="22" t="s">
        <v>88</v>
      </c>
      <c r="E28" s="7"/>
    </row>
    <row r="29" customFormat="false" ht="39.55" hidden="false" customHeight="false" outlineLevel="0" collapsed="false">
      <c r="A29" s="12" t="s">
        <v>40</v>
      </c>
      <c r="B29" s="12"/>
      <c r="C29" s="21" t="n">
        <v>5</v>
      </c>
      <c r="D29" s="22" t="s">
        <v>89</v>
      </c>
      <c r="E29" s="7"/>
    </row>
    <row r="30" customFormat="false" ht="15" hidden="false" customHeight="false" outlineLevel="0" collapsed="false">
      <c r="A30" s="7"/>
      <c r="B30" s="7"/>
      <c r="C30" s="7"/>
      <c r="D30" s="7"/>
      <c r="E30" s="7"/>
    </row>
    <row r="31" customFormat="false" ht="15" hidden="false" customHeight="false" outlineLevel="0" collapsed="false">
      <c r="A31" s="24" t="s">
        <v>90</v>
      </c>
      <c r="B31" s="7"/>
      <c r="C31" s="7"/>
      <c r="D31" s="7"/>
      <c r="E31" s="7"/>
    </row>
    <row r="32" customFormat="false" ht="15" hidden="false" customHeight="false" outlineLevel="0" collapsed="false">
      <c r="A32" s="11" t="s">
        <v>91</v>
      </c>
      <c r="B32" s="11" t="s">
        <v>92</v>
      </c>
      <c r="C32" s="11" t="s">
        <v>93</v>
      </c>
      <c r="D32" s="11" t="s">
        <v>51</v>
      </c>
      <c r="E32" s="11" t="s">
        <v>52</v>
      </c>
    </row>
    <row r="33" customFormat="false" ht="52.2" hidden="false" customHeight="false" outlineLevel="0" collapsed="false">
      <c r="A33" s="22" t="n">
        <v>5</v>
      </c>
      <c r="B33" s="22" t="n">
        <v>8</v>
      </c>
      <c r="C33" s="22" t="s">
        <v>94</v>
      </c>
      <c r="D33" s="22" t="s">
        <v>95</v>
      </c>
      <c r="E33" s="22" t="s">
        <v>96</v>
      </c>
    </row>
    <row r="34" customFormat="false" ht="64.9" hidden="false" customHeight="false" outlineLevel="0" collapsed="false">
      <c r="A34" s="22" t="n">
        <v>9</v>
      </c>
      <c r="B34" s="22" t="n">
        <v>12</v>
      </c>
      <c r="C34" s="22" t="s">
        <v>97</v>
      </c>
      <c r="D34" s="22" t="s">
        <v>98</v>
      </c>
      <c r="E34" s="22" t="s">
        <v>99</v>
      </c>
    </row>
    <row r="35" customFormat="false" ht="52.2" hidden="false" customHeight="false" outlineLevel="0" collapsed="false">
      <c r="A35" s="22" t="n">
        <v>13</v>
      </c>
      <c r="B35" s="22" t="n">
        <v>16</v>
      </c>
      <c r="C35" s="22" t="s">
        <v>100</v>
      </c>
      <c r="D35" s="22" t="s">
        <v>101</v>
      </c>
      <c r="E35" s="22" t="s">
        <v>102</v>
      </c>
    </row>
    <row r="36" customFormat="false" ht="52.2" hidden="false" customHeight="false" outlineLevel="0" collapsed="false">
      <c r="A36" s="22" t="n">
        <v>17</v>
      </c>
      <c r="B36" s="22" t="n">
        <v>20</v>
      </c>
      <c r="C36" s="22" t="s">
        <v>103</v>
      </c>
      <c r="D36" s="22" t="s">
        <v>104</v>
      </c>
      <c r="E36" s="22" t="s">
        <v>105</v>
      </c>
    </row>
    <row r="37" customFormat="false" ht="64.9" hidden="false" customHeight="false" outlineLevel="0" collapsed="false">
      <c r="A37" s="22" t="n">
        <v>21</v>
      </c>
      <c r="B37" s="22" t="n">
        <v>25</v>
      </c>
      <c r="C37" s="22" t="s">
        <v>106</v>
      </c>
      <c r="D37" s="22" t="s">
        <v>107</v>
      </c>
      <c r="E37" s="22" t="s">
        <v>108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6"/>
    <col collapsed="false" customWidth="true" hidden="false" outlineLevel="0" max="2" min="2" style="0" width="30"/>
    <col collapsed="false" customWidth="true" hidden="false" outlineLevel="0" max="5" min="3" style="0" width="16"/>
    <col collapsed="false" customWidth="true" hidden="false" outlineLevel="0" max="6" min="6" style="0" width="12"/>
    <col collapsed="false" customWidth="true" hidden="false" outlineLevel="0" max="7" min="7" style="0" width="14"/>
    <col collapsed="false" customWidth="true" hidden="false" outlineLevel="0" max="8" min="8" style="0" width="60"/>
  </cols>
  <sheetData>
    <row r="1" customFormat="false" ht="17.35" hidden="false" customHeight="false" outlineLevel="0" collapsed="false">
      <c r="A1" s="20" t="s">
        <v>109</v>
      </c>
      <c r="B1" s="7"/>
      <c r="C1" s="7"/>
      <c r="D1" s="7"/>
      <c r="E1" s="7"/>
      <c r="F1" s="7"/>
      <c r="G1" s="7"/>
      <c r="H1" s="7"/>
    </row>
    <row r="2" customFormat="false" ht="15" hidden="false" customHeight="false" outlineLevel="0" collapsed="false">
      <c r="A2" s="8" t="s">
        <v>110</v>
      </c>
      <c r="B2" s="7"/>
      <c r="C2" s="7"/>
      <c r="D2" s="7"/>
      <c r="E2" s="7"/>
      <c r="F2" s="7"/>
      <c r="G2" s="7"/>
      <c r="H2" s="7"/>
    </row>
    <row r="3" customFormat="false" ht="15" hidden="false" customHeight="false" outlineLevel="0" collapsed="false">
      <c r="A3" s="7"/>
      <c r="B3" s="7"/>
      <c r="C3" s="7"/>
      <c r="D3" s="7"/>
      <c r="E3" s="7"/>
      <c r="F3" s="7"/>
      <c r="G3" s="7"/>
      <c r="H3" s="7"/>
    </row>
    <row r="4" customFormat="false" ht="26.85" hidden="false" customHeight="false" outlineLevel="0" collapsed="false">
      <c r="A4" s="11" t="s">
        <v>23</v>
      </c>
      <c r="B4" s="11" t="s">
        <v>24</v>
      </c>
      <c r="C4" s="11" t="s">
        <v>111</v>
      </c>
      <c r="D4" s="11" t="s">
        <v>112</v>
      </c>
      <c r="E4" s="11" t="s">
        <v>113</v>
      </c>
      <c r="F4" s="11" t="s">
        <v>114</v>
      </c>
      <c r="G4" s="11" t="s">
        <v>115</v>
      </c>
      <c r="H4" s="11" t="s">
        <v>116</v>
      </c>
    </row>
    <row r="5" customFormat="false" ht="15" hidden="false" customHeight="false" outlineLevel="0" collapsed="false">
      <c r="A5" s="12" t="s">
        <v>28</v>
      </c>
      <c r="B5" s="22" t="s">
        <v>29</v>
      </c>
      <c r="C5" s="14" t="n">
        <v>3</v>
      </c>
      <c r="D5" s="14" t="n">
        <v>3</v>
      </c>
      <c r="E5" s="14" t="n">
        <v>2</v>
      </c>
      <c r="F5" s="22" t="n">
        <f aca="false">MIN(C5:E5)</f>
        <v>2</v>
      </c>
      <c r="G5" s="22" t="n">
        <f aca="false">MAX(C5:E5)-MIN(C5:E5)</f>
        <v>1</v>
      </c>
      <c r="H5" s="22" t="str">
        <f aca="false">IF(G5&gt;=2,"Large gap. The function scoring highest is describing the policy; the one scoring lowest is describing the purchase.",IF(G5=1,"Small gap. Worth one conversation.","Agreed."))</f>
        <v>Small gap. Worth one conversation.</v>
      </c>
    </row>
    <row r="6" customFormat="false" ht="26.85" hidden="false" customHeight="false" outlineLevel="0" collapsed="false">
      <c r="A6" s="12" t="s">
        <v>31</v>
      </c>
      <c r="B6" s="22" t="s">
        <v>32</v>
      </c>
      <c r="C6" s="14" t="n">
        <v>3</v>
      </c>
      <c r="D6" s="14" t="n">
        <v>2</v>
      </c>
      <c r="E6" s="14" t="n">
        <v>1</v>
      </c>
      <c r="F6" s="22" t="n">
        <f aca="false">MIN(C6:E6)</f>
        <v>1</v>
      </c>
      <c r="G6" s="22" t="n">
        <f aca="false">MAX(C6:E6)-MIN(C6:E6)</f>
        <v>2</v>
      </c>
      <c r="H6" s="22" t="str">
        <f aca="false">IF(G6&gt;=2,"Large gap. The function scoring highest is describing the policy; the one scoring lowest is describing the purchase.",IF(G6=1,"Small gap. Worth one conversation.","Agreed."))</f>
        <v>Large gap. The function scoring highest is describing the policy; the one scoring lowest is describing the purchase.</v>
      </c>
    </row>
    <row r="7" customFormat="false" ht="15" hidden="false" customHeight="false" outlineLevel="0" collapsed="false">
      <c r="A7" s="12" t="s">
        <v>34</v>
      </c>
      <c r="B7" s="22" t="s">
        <v>35</v>
      </c>
      <c r="C7" s="14" t="n">
        <v>3</v>
      </c>
      <c r="D7" s="14" t="n">
        <v>3</v>
      </c>
      <c r="E7" s="14" t="n">
        <v>2</v>
      </c>
      <c r="F7" s="22" t="n">
        <f aca="false">MIN(C7:E7)</f>
        <v>2</v>
      </c>
      <c r="G7" s="22" t="n">
        <f aca="false">MAX(C7:E7)-MIN(C7:E7)</f>
        <v>1</v>
      </c>
      <c r="H7" s="22" t="str">
        <f aca="false">IF(G7&gt;=2,"Large gap. The function scoring highest is describing the policy; the one scoring lowest is describing the purchase.",IF(G7=1,"Small gap. Worth one conversation.","Agreed."))</f>
        <v>Small gap. Worth one conversation.</v>
      </c>
    </row>
    <row r="8" customFormat="false" ht="15" hidden="false" customHeight="false" outlineLevel="0" collapsed="false">
      <c r="A8" s="12" t="s">
        <v>37</v>
      </c>
      <c r="B8" s="22" t="s">
        <v>38</v>
      </c>
      <c r="C8" s="14" t="n">
        <v>2</v>
      </c>
      <c r="D8" s="14" t="n">
        <v>2</v>
      </c>
      <c r="E8" s="14" t="n">
        <v>1</v>
      </c>
      <c r="F8" s="22" t="n">
        <f aca="false">MIN(C8:E8)</f>
        <v>1</v>
      </c>
      <c r="G8" s="22" t="n">
        <f aca="false">MAX(C8:E8)-MIN(C8:E8)</f>
        <v>1</v>
      </c>
      <c r="H8" s="22" t="str">
        <f aca="false">IF(G8&gt;=2,"Large gap. The function scoring highest is describing the policy; the one scoring lowest is describing the purchase.",IF(G8=1,"Small gap. Worth one conversation.","Agreed."))</f>
        <v>Small gap. Worth one conversation.</v>
      </c>
    </row>
    <row r="9" customFormat="false" ht="15" hidden="false" customHeight="false" outlineLevel="0" collapsed="false">
      <c r="A9" s="12" t="s">
        <v>40</v>
      </c>
      <c r="B9" s="22" t="s">
        <v>41</v>
      </c>
      <c r="C9" s="14" t="n">
        <v>2</v>
      </c>
      <c r="D9" s="14" t="n">
        <v>1</v>
      </c>
      <c r="E9" s="14" t="n">
        <v>1</v>
      </c>
      <c r="F9" s="22" t="n">
        <f aca="false">MIN(C9:E9)</f>
        <v>1</v>
      </c>
      <c r="G9" s="22" t="n">
        <f aca="false">MAX(C9:E9)-MIN(C9:E9)</f>
        <v>1</v>
      </c>
      <c r="H9" s="22" t="str">
        <f aca="false">IF(G9&gt;=2,"Large gap. The function scoring highest is describing the policy; the one scoring lowest is describing the purchase.",IF(G9=1,"Small gap. Worth one conversation.","Agreed."))</f>
        <v>Small gap. Worth one conversation.</v>
      </c>
    </row>
    <row r="10" customFormat="false" ht="15" hidden="false" customHeight="false" outlineLevel="0" collapsed="false">
      <c r="A10" s="7"/>
      <c r="B10" s="9" t="s">
        <v>117</v>
      </c>
      <c r="C10" s="7" t="n">
        <f aca="false">SUM(C5:C9)</f>
        <v>13</v>
      </c>
      <c r="D10" s="7" t="n">
        <f aca="false">SUM(D5:D9)</f>
        <v>11</v>
      </c>
      <c r="E10" s="7" t="n">
        <f aca="false">SUM(E5:E9)</f>
        <v>7</v>
      </c>
      <c r="F10" s="7" t="n">
        <f aca="false">MIN(C10:E10)</f>
        <v>7</v>
      </c>
      <c r="G10" s="7"/>
      <c r="H10" s="7"/>
    </row>
    <row r="11" customFormat="false" ht="15" hidden="false" customHeight="false" outlineLevel="0" collapsed="false">
      <c r="A11" s="7"/>
      <c r="B11" s="9" t="s">
        <v>118</v>
      </c>
      <c r="C11" s="25" t="str">
        <f aca="false">INDEX('2 Descriptions'!$C$33:$C$37,MIN(MATCH(F10,'2 Descriptions'!$A$33:$A$37,1),MIN(5,MIN(F5:F9)+1)))</f>
        <v>Stage 1, Price governed</v>
      </c>
      <c r="D11" s="25"/>
      <c r="E11" s="25"/>
      <c r="F11" s="25"/>
      <c r="G11" s="25"/>
      <c r="H11" s="25"/>
    </row>
    <row r="12" customFormat="false" ht="15" hidden="false" customHeight="false" outlineLevel="0" collapsed="false">
      <c r="A12" s="7"/>
      <c r="B12" s="7"/>
      <c r="C12" s="7"/>
      <c r="D12" s="7"/>
      <c r="E12" s="7"/>
      <c r="F12" s="7"/>
      <c r="G12" s="7"/>
      <c r="H12" s="7"/>
    </row>
    <row r="13" customFormat="false" ht="15" hidden="false" customHeight="false" outlineLevel="0" collapsed="false">
      <c r="A13" s="18" t="s">
        <v>119</v>
      </c>
      <c r="B13" s="7"/>
      <c r="C13" s="7"/>
      <c r="D13" s="7"/>
      <c r="E13" s="7"/>
      <c r="F13" s="7"/>
      <c r="G13" s="7"/>
      <c r="H13" s="7"/>
    </row>
  </sheetData>
  <mergeCells count="1">
    <mergeCell ref="C11:H11"/>
  </mergeCells>
  <dataValidations count="1">
    <dataValidation allowBlank="true" errorStyle="stop" operator="between" showDropDown="false" showErrorMessage="false" showInputMessage="false" sqref="C5:E9" type="whole">
      <formula1>1</formula1>
      <formula2>5</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1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14"/>
    <col collapsed="false" customWidth="true" hidden="false" outlineLevel="0" max="8" min="2" style="0" width="10"/>
    <col collapsed="false" customWidth="true" hidden="false" outlineLevel="0" max="9" min="9" style="0" width="28"/>
    <col collapsed="false" customWidth="true" hidden="false" outlineLevel="0" max="10" min="10" style="0" width="50"/>
  </cols>
  <sheetData>
    <row r="1" customFormat="false" ht="17.35" hidden="false" customHeight="false" outlineLevel="0" collapsed="false">
      <c r="A1" s="20" t="s">
        <v>120</v>
      </c>
      <c r="B1" s="7"/>
      <c r="C1" s="7"/>
      <c r="D1" s="7"/>
      <c r="E1" s="7"/>
      <c r="F1" s="7"/>
      <c r="G1" s="7"/>
      <c r="H1" s="7"/>
      <c r="I1" s="7"/>
      <c r="J1" s="7"/>
    </row>
    <row r="2" customFormat="false" ht="15" hidden="false" customHeight="false" outlineLevel="0" collapsed="false">
      <c r="A2" s="8" t="s">
        <v>121</v>
      </c>
      <c r="B2" s="7"/>
      <c r="C2" s="7"/>
      <c r="D2" s="7"/>
      <c r="E2" s="7"/>
      <c r="F2" s="7"/>
      <c r="G2" s="7"/>
      <c r="H2" s="7"/>
      <c r="I2" s="7"/>
      <c r="J2" s="7"/>
    </row>
    <row r="3" customFormat="false" ht="15" hidden="false" customHeight="false" outlineLevel="0" collapsed="false">
      <c r="A3" s="7"/>
      <c r="B3" s="7"/>
      <c r="C3" s="7"/>
      <c r="D3" s="7"/>
      <c r="E3" s="7"/>
      <c r="F3" s="7"/>
      <c r="G3" s="7"/>
      <c r="H3" s="7"/>
      <c r="I3" s="7"/>
      <c r="J3" s="7"/>
    </row>
    <row r="4" customFormat="false" ht="15" hidden="false" customHeight="false" outlineLevel="0" collapsed="false">
      <c r="A4" s="11" t="s">
        <v>122</v>
      </c>
      <c r="B4" s="11" t="s">
        <v>28</v>
      </c>
      <c r="C4" s="11" t="s">
        <v>31</v>
      </c>
      <c r="D4" s="11" t="s">
        <v>34</v>
      </c>
      <c r="E4" s="11" t="s">
        <v>37</v>
      </c>
      <c r="F4" s="11" t="s">
        <v>40</v>
      </c>
      <c r="G4" s="11" t="s">
        <v>117</v>
      </c>
      <c r="H4" s="11" t="s">
        <v>114</v>
      </c>
      <c r="I4" s="11" t="s">
        <v>93</v>
      </c>
      <c r="J4" s="11" t="s">
        <v>123</v>
      </c>
    </row>
    <row r="5" customFormat="false" ht="15" hidden="false" customHeight="false" outlineLevel="0" collapsed="false">
      <c r="A5" s="14" t="s">
        <v>22</v>
      </c>
      <c r="B5" s="14" t="n">
        <v>3</v>
      </c>
      <c r="C5" s="14" t="n">
        <v>2</v>
      </c>
      <c r="D5" s="14" t="n">
        <v>3</v>
      </c>
      <c r="E5" s="14" t="n">
        <v>2</v>
      </c>
      <c r="F5" s="14" t="n">
        <v>1</v>
      </c>
      <c r="G5" s="22" t="n">
        <f aca="false">IF(COUNT(B5:F5)=5,SUM(B5:F5),"")</f>
        <v>11</v>
      </c>
      <c r="H5" s="22" t="n">
        <f aca="false">IF(COUNT(B5:F5)=5,MIN(B5:F5),"")</f>
        <v>1</v>
      </c>
      <c r="I5" s="22" t="str">
        <f aca="false">IF(COUNT(B5:F5)=5,INDEX('2 Descriptions'!$C$33:$C$37,MIN(MATCH(G5,'2 Descriptions'!$A$33:$A$37,1),MIN(5,H5+1))),"")</f>
        <v>Stage 2, Vendor governed</v>
      </c>
      <c r="J5" s="14" t="s">
        <v>124</v>
      </c>
    </row>
    <row r="6" customFormat="false" ht="15" hidden="false" customHeight="false" outlineLevel="0" collapsed="false">
      <c r="A6" s="14" t="s">
        <v>125</v>
      </c>
      <c r="B6" s="14"/>
      <c r="C6" s="14"/>
      <c r="D6" s="14"/>
      <c r="E6" s="14"/>
      <c r="F6" s="14"/>
      <c r="G6" s="22" t="str">
        <f aca="false">IF(COUNT(B6:F6)=5,SUM(B6:F6),"")</f>
        <v/>
      </c>
      <c r="H6" s="22" t="str">
        <f aca="false">IF(COUNT(B6:F6)=5,MIN(B6:F6),"")</f>
        <v/>
      </c>
      <c r="I6" s="22" t="str">
        <f aca="false">IF(COUNT(B6:F6)=5,INDEX('2 Descriptions'!$C$33:$C$37,MIN(MATCH(G6,'2 Descriptions'!$A$33:$A$37,1),MIN(5,H6+1))),"")</f>
        <v/>
      </c>
      <c r="J6" s="14" t="s">
        <v>126</v>
      </c>
    </row>
    <row r="7" customFormat="false" ht="15" hidden="false" customHeight="false" outlineLevel="0" collapsed="false">
      <c r="A7" s="14"/>
      <c r="B7" s="14"/>
      <c r="C7" s="14"/>
      <c r="D7" s="14"/>
      <c r="E7" s="14"/>
      <c r="F7" s="14"/>
      <c r="G7" s="22" t="str">
        <f aca="false">IF(COUNT(B7:F7)=5,SUM(B7:F7),"")</f>
        <v/>
      </c>
      <c r="H7" s="22" t="str">
        <f aca="false">IF(COUNT(B7:F7)=5,MIN(B7:F7),"")</f>
        <v/>
      </c>
      <c r="I7" s="22" t="str">
        <f aca="false">IF(COUNT(B7:F7)=5,INDEX('2 Descriptions'!$C$33:$C$37,MIN(MATCH(G7,'2 Descriptions'!$A$33:$A$37,1),MIN(5,H7+1))),"")</f>
        <v/>
      </c>
      <c r="J7" s="14"/>
    </row>
    <row r="8" customFormat="false" ht="15" hidden="false" customHeight="false" outlineLevel="0" collapsed="false">
      <c r="A8" s="14"/>
      <c r="B8" s="14"/>
      <c r="C8" s="14"/>
      <c r="D8" s="14"/>
      <c r="E8" s="14"/>
      <c r="F8" s="14"/>
      <c r="G8" s="22" t="str">
        <f aca="false">IF(COUNT(B8:F8)=5,SUM(B8:F8),"")</f>
        <v/>
      </c>
      <c r="H8" s="22" t="str">
        <f aca="false">IF(COUNT(B8:F8)=5,MIN(B8:F8),"")</f>
        <v/>
      </c>
      <c r="I8" s="22" t="str">
        <f aca="false">IF(COUNT(B8:F8)=5,INDEX('2 Descriptions'!$C$33:$C$37,MIN(MATCH(G8,'2 Descriptions'!$A$33:$A$37,1),MIN(5,H8+1))),"")</f>
        <v/>
      </c>
      <c r="J8" s="14"/>
    </row>
    <row r="9" customFormat="false" ht="15" hidden="false" customHeight="false" outlineLevel="0" collapsed="false">
      <c r="A9" s="14"/>
      <c r="B9" s="14"/>
      <c r="C9" s="14"/>
      <c r="D9" s="14"/>
      <c r="E9" s="14"/>
      <c r="F9" s="14"/>
      <c r="G9" s="22" t="str">
        <f aca="false">IF(COUNT(B9:F9)=5,SUM(B9:F9),"")</f>
        <v/>
      </c>
      <c r="H9" s="22" t="str">
        <f aca="false">IF(COUNT(B9:F9)=5,MIN(B9:F9),"")</f>
        <v/>
      </c>
      <c r="I9" s="22" t="str">
        <f aca="false">IF(COUNT(B9:F9)=5,INDEX('2 Descriptions'!$C$33:$C$37,MIN(MATCH(G9,'2 Descriptions'!$A$33:$A$37,1),MIN(5,H9+1))),"")</f>
        <v/>
      </c>
      <c r="J9" s="14"/>
    </row>
    <row r="10" customFormat="false" ht="15" hidden="false" customHeight="false" outlineLevel="0" collapsed="false">
      <c r="A10" s="14"/>
      <c r="B10" s="14"/>
      <c r="C10" s="14"/>
      <c r="D10" s="14"/>
      <c r="E10" s="14"/>
      <c r="F10" s="14"/>
      <c r="G10" s="22" t="str">
        <f aca="false">IF(COUNT(B10:F10)=5,SUM(B10:F10),"")</f>
        <v/>
      </c>
      <c r="H10" s="22" t="str">
        <f aca="false">IF(COUNT(B10:F10)=5,MIN(B10:F10),"")</f>
        <v/>
      </c>
      <c r="I10" s="22" t="str">
        <f aca="false">IF(COUNT(B10:F10)=5,INDEX('2 Descriptions'!$C$33:$C$37,MIN(MATCH(G10,'2 Descriptions'!$A$33:$A$37,1),MIN(5,H10+1))),"")</f>
        <v/>
      </c>
      <c r="J10" s="14"/>
    </row>
    <row r="11" customFormat="false" ht="15" hidden="false" customHeight="false" outlineLevel="0" collapsed="false">
      <c r="A11" s="14"/>
      <c r="B11" s="14"/>
      <c r="C11" s="14"/>
      <c r="D11" s="14"/>
      <c r="E11" s="14"/>
      <c r="F11" s="14"/>
      <c r="G11" s="22" t="str">
        <f aca="false">IF(COUNT(B11:F11)=5,SUM(B11:F11),"")</f>
        <v/>
      </c>
      <c r="H11" s="22" t="str">
        <f aca="false">IF(COUNT(B11:F11)=5,MIN(B11:F11),"")</f>
        <v/>
      </c>
      <c r="I11" s="22" t="str">
        <f aca="false">IF(COUNT(B11:F11)=5,INDEX('2 Descriptions'!$C$33:$C$37,MIN(MATCH(G11,'2 Descriptions'!$A$33:$A$37,1),MIN(5,H11+1))),"")</f>
        <v/>
      </c>
      <c r="J11" s="14"/>
    </row>
    <row r="12" customFormat="false" ht="15" hidden="false" customHeight="false" outlineLevel="0" collapsed="false">
      <c r="A12" s="14"/>
      <c r="B12" s="14"/>
      <c r="C12" s="14"/>
      <c r="D12" s="14"/>
      <c r="E12" s="14"/>
      <c r="F12" s="14"/>
      <c r="G12" s="22" t="str">
        <f aca="false">IF(COUNT(B12:F12)=5,SUM(B12:F12),"")</f>
        <v/>
      </c>
      <c r="H12" s="22" t="str">
        <f aca="false">IF(COUNT(B12:F12)=5,MIN(B12:F12),"")</f>
        <v/>
      </c>
      <c r="I12" s="22" t="str">
        <f aca="false">IF(COUNT(B12:F12)=5,INDEX('2 Descriptions'!$C$33:$C$37,MIN(MATCH(G12,'2 Descriptions'!$A$33:$A$37,1),MIN(5,H12+1))),"")</f>
        <v/>
      </c>
      <c r="J12" s="14"/>
    </row>
    <row r="13" customFormat="false" ht="15" hidden="false" customHeight="false" outlineLevel="0" collapsed="false">
      <c r="A13" s="14"/>
      <c r="B13" s="14"/>
      <c r="C13" s="14"/>
      <c r="D13" s="14"/>
      <c r="E13" s="14"/>
      <c r="F13" s="14"/>
      <c r="G13" s="22" t="str">
        <f aca="false">IF(COUNT(B13:F13)=5,SUM(B13:F13),"")</f>
        <v/>
      </c>
      <c r="H13" s="22" t="str">
        <f aca="false">IF(COUNT(B13:F13)=5,MIN(B13:F13),"")</f>
        <v/>
      </c>
      <c r="I13" s="22" t="str">
        <f aca="false">IF(COUNT(B13:F13)=5,INDEX('2 Descriptions'!$C$33:$C$37,MIN(MATCH(G13,'2 Descriptions'!$A$33:$A$37,1),MIN(5,H13+1))),"")</f>
        <v/>
      </c>
      <c r="J13" s="14"/>
    </row>
    <row r="14" customFormat="false" ht="15" hidden="false" customHeight="false" outlineLevel="0" collapsed="false">
      <c r="A14" s="14"/>
      <c r="B14" s="14"/>
      <c r="C14" s="14"/>
      <c r="D14" s="14"/>
      <c r="E14" s="14"/>
      <c r="F14" s="14"/>
      <c r="G14" s="22" t="str">
        <f aca="false">IF(COUNT(B14:F14)=5,SUM(B14:F14),"")</f>
        <v/>
      </c>
      <c r="H14" s="22" t="str">
        <f aca="false">IF(COUNT(B14:F14)=5,MIN(B14:F14),"")</f>
        <v/>
      </c>
      <c r="I14" s="22" t="str">
        <f aca="false">IF(COUNT(B14:F14)=5,INDEX('2 Descriptions'!$C$33:$C$37,MIN(MATCH(G14,'2 Descriptions'!$A$33:$A$37,1),MIN(5,H14+1))),"")</f>
        <v/>
      </c>
      <c r="J14" s="14"/>
    </row>
    <row r="15" customFormat="false" ht="15" hidden="false" customHeight="false" outlineLevel="0" collapsed="false">
      <c r="A15" s="7"/>
      <c r="B15" s="7"/>
      <c r="C15" s="7"/>
      <c r="D15" s="7"/>
      <c r="E15" s="7"/>
      <c r="F15" s="7"/>
      <c r="G15" s="7"/>
      <c r="H15" s="7"/>
      <c r="I15" s="7"/>
      <c r="J15" s="7"/>
    </row>
    <row r="16" customFormat="false" ht="15" hidden="false" customHeight="false" outlineLevel="0" collapsed="false">
      <c r="A16" s="18" t="s">
        <v>127</v>
      </c>
      <c r="B16" s="7"/>
      <c r="C16" s="7"/>
      <c r="D16" s="7"/>
      <c r="E16" s="7"/>
      <c r="F16" s="7"/>
      <c r="G16" s="7"/>
      <c r="H16" s="7"/>
      <c r="I16" s="7"/>
      <c r="J16" s="7"/>
    </row>
  </sheetData>
  <dataValidations count="1">
    <dataValidation allowBlank="true" errorStyle="stop" operator="between" showDropDown="false" showErrorMessage="false" showInputMessage="false" sqref="B5:F14" type="whole">
      <formula1>1</formula1>
      <formula2>5</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2026-09-08T10:13:48Z</dcterms:created>
  <dc:creator>Michael Brey</dc:creator>
  <dc:description/>
  <dc:language>en-US</dc:language>
  <cp:lastModifiedBy>Michael Brey</cp:lastModifiedBy>
  <dcterms:modified xsi:type="dcterms:W3CDTF">2026-09-08T10:13:48Z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